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8" i="1" l="1"/>
  <c r="G9" i="1"/>
  <c r="K42" i="1" l="1"/>
  <c r="J42" i="1"/>
  <c r="I42" i="1"/>
  <c r="H42" i="1"/>
  <c r="G42" i="1"/>
  <c r="K23" i="1"/>
  <c r="J23" i="1"/>
  <c r="I23" i="1"/>
  <c r="H23" i="1"/>
  <c r="G23" i="1"/>
  <c r="M42" i="1" l="1"/>
  <c r="M28" i="1"/>
  <c r="M23" i="1"/>
  <c r="M9" i="1"/>
  <c r="K44" i="1"/>
  <c r="I44" i="1"/>
  <c r="H44" i="1"/>
  <c r="J44" i="1"/>
  <c r="G44" i="1"/>
  <c r="L42" i="1"/>
  <c r="L28" i="1"/>
  <c r="L23" i="1"/>
  <c r="L9" i="1"/>
  <c r="L44" i="1" l="1"/>
  <c r="M44" i="1"/>
</calcChain>
</file>

<file path=xl/sharedStrings.xml><?xml version="1.0" encoding="utf-8"?>
<sst xmlns="http://schemas.openxmlformats.org/spreadsheetml/2006/main" count="80" uniqueCount="63">
  <si>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</si>
  <si>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</si>
  <si>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</si>
  <si>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</si>
  <si>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</si>
  <si>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</si>
  <si>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</si>
  <si>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</si>
  <si>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</si>
  <si>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</si>
  <si>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</si>
  <si>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</si>
  <si>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</si>
  <si>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</si>
  <si>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</si>
  <si>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</si>
  <si>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</si>
  <si>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</si>
  <si>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</si>
  <si>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</si>
  <si>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</si>
  <si>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E0401</t>
  </si>
  <si>
    <t>EFICIENTAR LOS RECURSOS PUBLICOS</t>
  </si>
  <si>
    <t>Muebles de oficina y estantería</t>
  </si>
  <si>
    <t>Computadoras y equipo periférico</t>
  </si>
  <si>
    <t>Software</t>
  </si>
  <si>
    <t>E1401</t>
  </si>
  <si>
    <t>DIFUSION DE LAS ACCIONES DE GOBIERNO</t>
  </si>
  <si>
    <t>Camaras fotograficas y de video</t>
  </si>
  <si>
    <t>E1501</t>
  </si>
  <si>
    <t>RASTRO OPERA CON MEJORES CONDICIONES DE SANIDAD</t>
  </si>
  <si>
    <t>E1701</t>
  </si>
  <si>
    <t>URBANIZACION</t>
  </si>
  <si>
    <t>Herramientas y maquinas -herramienta</t>
  </si>
  <si>
    <t>E1901</t>
  </si>
  <si>
    <t>SERVICIOS PUBLICOS D MANTNIMINTO AL MPIO</t>
  </si>
  <si>
    <t>E1905</t>
  </si>
  <si>
    <t>RASTRO OPERA CON MEJORES COND DE SANIDAD</t>
  </si>
  <si>
    <t>E2701</t>
  </si>
  <si>
    <t>POBLACION CON ESTILO DE VIDA SALUDABLE</t>
  </si>
  <si>
    <t>E2901</t>
  </si>
  <si>
    <t>BRINDAR APOYO A LA MUJER DOBLADENCE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</si>
  <si>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</si>
  <si>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</si>
  <si>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</si>
  <si>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</si>
  <si>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K0002</t>
  </si>
  <si>
    <t>PAVIMENTACION Y REHABILITACION DE CALLES</t>
  </si>
  <si>
    <t>K0003</t>
  </si>
  <si>
    <t>RED DE ELECTRIFICACION</t>
  </si>
  <si>
    <t>K0004</t>
  </si>
  <si>
    <t>REHABILITACION DE POZOS DE AGUA POTABLE</t>
  </si>
  <si>
    <t>K0006</t>
  </si>
  <si>
    <t>ELECTRIFICACION DE POZO AGUA POTABLE</t>
  </si>
  <si>
    <t>K0008</t>
  </si>
  <si>
    <t>LINEA DE CONDUCCION AGUA POTABLE</t>
  </si>
  <si>
    <t>K0010</t>
  </si>
  <si>
    <t>PLANTA DE TRATAMIENTO AGUAS RESIDUALES</t>
  </si>
  <si>
    <t>K0011</t>
  </si>
  <si>
    <t>REHABILITACION DRENAJE</t>
  </si>
  <si>
    <t>K0014</t>
  </si>
  <si>
    <t>COLECTOR PLUVIAL</t>
  </si>
  <si>
    <t>Municipio de Manuel Doblado, Gto.
Programas y Proyectos de InversiónPROGRAGAMAS Y PROYECTOS DE INVERSIÓN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</si>
</sst>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tabSelected="1" topLeftCell="A29" workbookViewId="0">
      <selection activeCell="A40" sqref="A40:M4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62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34069.800000000003</v>
      </c>
      <c r="J9" s="36">
        <v>22248.799999999999</v>
      </c>
      <c r="K9" s="36">
        <v>22248.799999999999</v>
      </c>
      <c r="L9" s="37">
        <f>IFERROR(K9/H9,0)</f>
        <v>0</v>
      </c>
      <c r="M9" s="38">
        <f>IFERROR(K9/I9,0)</f>
        <v>0.6530358264504047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81478.880000000005</v>
      </c>
      <c r="J10" s="36">
        <v>81478.880000000005</v>
      </c>
      <c r="K10" s="36">
        <v>81478.880000000005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5911</v>
      </c>
      <c r="F11" s="30" t="s">
        <v>25</v>
      </c>
      <c r="G11" s="35">
        <f>+H11</f>
        <v>500000</v>
      </c>
      <c r="H11" s="36">
        <v>500000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 t="s">
        <v>26</v>
      </c>
      <c r="C12" s="33"/>
      <c r="D12" s="34" t="s">
        <v>27</v>
      </c>
      <c r="E12" s="29">
        <v>5231</v>
      </c>
      <c r="F12" s="30" t="s">
        <v>28</v>
      </c>
      <c r="G12" s="35">
        <f>+H12</f>
        <v>0</v>
      </c>
      <c r="H12" s="36">
        <v>0</v>
      </c>
      <c r="I12" s="36">
        <v>11900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 t="s">
        <v>29</v>
      </c>
      <c r="C13" s="33"/>
      <c r="D13" s="34" t="s">
        <v>30</v>
      </c>
      <c r="E13" s="29">
        <v>5151</v>
      </c>
      <c r="F13" s="30" t="s">
        <v>24</v>
      </c>
      <c r="G13" s="35">
        <f>+H13</f>
        <v>0</v>
      </c>
      <c r="H13" s="36">
        <v>0</v>
      </c>
      <c r="I13" s="36">
        <v>9884.36</v>
      </c>
      <c r="J13" s="36">
        <v>9884.36</v>
      </c>
      <c r="K13" s="36">
        <v>9884.36</v>
      </c>
      <c r="L13" s="37">
        <f>IFERROR(K13/H13,0)</f>
        <v>0</v>
      </c>
      <c r="M13" s="38">
        <f>IFERROR(K13/I13,0)</f>
        <v>1</v>
      </c>
    </row>
    <row r="14" spans="2:13" x14ac:dyDescent="0.2">
      <c r="B14" s="32" t="s">
        <v>31</v>
      </c>
      <c r="C14" s="33"/>
      <c r="D14" s="34" t="s">
        <v>32</v>
      </c>
      <c r="E14" s="29">
        <v>5671</v>
      </c>
      <c r="F14" s="30" t="s">
        <v>33</v>
      </c>
      <c r="G14" s="35">
        <f>+H14</f>
        <v>0</v>
      </c>
      <c r="H14" s="36">
        <v>0</v>
      </c>
      <c r="I14" s="36">
        <v>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 t="s">
        <v>34</v>
      </c>
      <c r="C15" s="33"/>
      <c r="D15" s="34" t="s">
        <v>35</v>
      </c>
      <c r="E15" s="29">
        <v>5151</v>
      </c>
      <c r="F15" s="30" t="s">
        <v>24</v>
      </c>
      <c r="G15" s="35">
        <f>+H15</f>
        <v>0</v>
      </c>
      <c r="H15" s="36">
        <v>0</v>
      </c>
      <c r="I15" s="36">
        <v>9884.36</v>
      </c>
      <c r="J15" s="36">
        <v>9884.36</v>
      </c>
      <c r="K15" s="36">
        <v>9884.36</v>
      </c>
      <c r="L15" s="37">
        <f>IFERROR(K15/H15,0)</f>
        <v>0</v>
      </c>
      <c r="M15" s="38">
        <f>IFERROR(K15/I15,0)</f>
        <v>1</v>
      </c>
    </row>
    <row r="16" spans="2:13" x14ac:dyDescent="0.2">
      <c r="B16" s="32"/>
      <c r="C16" s="33"/>
      <c r="D16" s="34"/>
      <c r="E16" s="29">
        <v>5671</v>
      </c>
      <c r="F16" s="30" t="s">
        <v>33</v>
      </c>
      <c r="G16" s="35">
        <f>+H16</f>
        <v>0</v>
      </c>
      <c r="H16" s="36">
        <v>0</v>
      </c>
      <c r="I16" s="36">
        <v>96048</v>
      </c>
      <c r="J16" s="36">
        <v>96048</v>
      </c>
      <c r="K16" s="36">
        <v>96048</v>
      </c>
      <c r="L16" s="37">
        <f>IFERROR(K16/H16,0)</f>
        <v>0</v>
      </c>
      <c r="M16" s="38">
        <f>IFERROR(K16/I16,0)</f>
        <v>1</v>
      </c>
    </row>
    <row r="17" spans="2:13" x14ac:dyDescent="0.2">
      <c r="B17" s="32" t="s">
        <v>36</v>
      </c>
      <c r="C17" s="33"/>
      <c r="D17" s="34" t="s">
        <v>37</v>
      </c>
      <c r="E17" s="29">
        <v>5671</v>
      </c>
      <c r="F17" s="30" t="s">
        <v>33</v>
      </c>
      <c r="G17" s="35">
        <f>+H17</f>
        <v>50000</v>
      </c>
      <c r="H17" s="36">
        <v>50000</v>
      </c>
      <c r="I17" s="36">
        <v>163022.42000000001</v>
      </c>
      <c r="J17" s="36">
        <v>163022.42000000001</v>
      </c>
      <c r="K17" s="36">
        <v>163022.42000000001</v>
      </c>
      <c r="L17" s="37">
        <f>IFERROR(K17/H17,0)</f>
        <v>3.2604484000000005</v>
      </c>
      <c r="M17" s="38">
        <f>IFERROR(K17/I17,0)</f>
        <v>1</v>
      </c>
    </row>
    <row r="18" spans="2:13" x14ac:dyDescent="0.2">
      <c r="B18" s="32" t="s">
        <v>38</v>
      </c>
      <c r="C18" s="33"/>
      <c r="D18" s="34" t="s">
        <v>39</v>
      </c>
      <c r="E18" s="29">
        <v>5151</v>
      </c>
      <c r="F18" s="30" t="s">
        <v>24</v>
      </c>
      <c r="G18" s="35">
        <f>+H18</f>
        <v>0</v>
      </c>
      <c r="H18" s="36">
        <v>0</v>
      </c>
      <c r="I18" s="36">
        <v>9884.36</v>
      </c>
      <c r="J18" s="36">
        <v>9884.36</v>
      </c>
      <c r="K18" s="36">
        <v>9884.36</v>
      </c>
      <c r="L18" s="37">
        <f>IFERROR(K18/H18,0)</f>
        <v>0</v>
      </c>
      <c r="M18" s="38">
        <f>IFERROR(K18/I18,0)</f>
        <v>1</v>
      </c>
    </row>
    <row r="19" spans="2:13" x14ac:dyDescent="0.2">
      <c r="B19" s="32"/>
      <c r="C19" s="33"/>
      <c r="D19" s="34"/>
      <c r="E19" s="29">
        <v>5671</v>
      </c>
      <c r="F19" s="30" t="s">
        <v>33</v>
      </c>
      <c r="G19" s="35">
        <f>+H19</f>
        <v>20000</v>
      </c>
      <c r="H19" s="36">
        <v>20000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 t="s">
        <v>40</v>
      </c>
      <c r="C20" s="33"/>
      <c r="D20" s="34" t="s">
        <v>41</v>
      </c>
      <c r="E20" s="29">
        <v>5111</v>
      </c>
      <c r="F20" s="30" t="s">
        <v>23</v>
      </c>
      <c r="G20" s="35">
        <f>+H20</f>
        <v>0</v>
      </c>
      <c r="H20" s="36">
        <v>0</v>
      </c>
      <c r="I20" s="36">
        <v>26000</v>
      </c>
      <c r="J20" s="36">
        <v>25999.98</v>
      </c>
      <c r="K20" s="36">
        <v>25999.98</v>
      </c>
      <c r="L20" s="37">
        <f>IFERROR(K20/H20,0)</f>
        <v>0</v>
      </c>
      <c r="M20" s="38">
        <f>IFERROR(K20/I20,0)</f>
        <v>0.99999923076923081</v>
      </c>
    </row>
    <row r="21" spans="2:13" x14ac:dyDescent="0.2">
      <c r="B21" s="32"/>
      <c r="C21" s="33"/>
      <c r="D21" s="34"/>
      <c r="E21" s="39"/>
      <c r="F21" s="40"/>
      <c r="G21" s="44"/>
      <c r="H21" s="44"/>
      <c r="I21" s="44"/>
      <c r="J21" s="44"/>
      <c r="K21" s="44"/>
      <c r="L21" s="41"/>
      <c r="M21" s="42"/>
    </row>
    <row r="22" spans="2:13" x14ac:dyDescent="0.2">
      <c r="B22" s="32"/>
      <c r="C22" s="33"/>
      <c r="D22" s="27"/>
      <c r="E22" s="43"/>
      <c r="F22" s="27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67" t="s">
        <v>14</v>
      </c>
      <c r="C23" s="68"/>
      <c r="D23" s="68"/>
      <c r="E23" s="68"/>
      <c r="F23" s="68"/>
      <c r="G23" s="7">
        <f>SUM(G9:G20)</f>
        <v>570000</v>
      </c>
      <c r="H23" s="7">
        <f>SUM(H9:H20)</f>
        <v>570000</v>
      </c>
      <c r="I23" s="7">
        <f>SUM(I9:I20)</f>
        <v>442172.18000000005</v>
      </c>
      <c r="J23" s="7">
        <f>SUM(J9:J20)</f>
        <v>418451.16000000003</v>
      </c>
      <c r="K23" s="7">
        <f>SUM(K9:K20)</f>
        <v>418451.16000000003</v>
      </c>
      <c r="L23" s="8">
        <f>IFERROR(K23/H23,0)</f>
        <v>0.73412484210526319</v>
      </c>
      <c r="M23" s="9">
        <f>IFERROR(K23/I23,0)</f>
        <v>0.94635343182377507</v>
      </c>
    </row>
    <row r="24" spans="2:13" ht="4.9000000000000004" customHeight="1" x14ac:dyDescent="0.2">
      <c r="B24" s="32"/>
      <c r="C24" s="33"/>
      <c r="D24" s="27"/>
      <c r="E24" s="43"/>
      <c r="F24" s="27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69" t="s">
        <v>15</v>
      </c>
      <c r="C25" s="66"/>
      <c r="D25" s="66"/>
      <c r="E25" s="21"/>
      <c r="F25" s="26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25"/>
      <c r="C26" s="66" t="s">
        <v>16</v>
      </c>
      <c r="D26" s="66"/>
      <c r="E26" s="21"/>
      <c r="F26" s="26"/>
      <c r="G26" s="27"/>
      <c r="H26" s="27"/>
      <c r="I26" s="27"/>
      <c r="J26" s="27"/>
      <c r="K26" s="27"/>
      <c r="L26" s="27"/>
      <c r="M26" s="28"/>
    </row>
    <row r="27" spans="2:13" ht="6" customHeight="1" x14ac:dyDescent="0.2">
      <c r="B27" s="45"/>
      <c r="C27" s="46"/>
      <c r="D27" s="46"/>
      <c r="E27" s="39"/>
      <c r="F27" s="46"/>
      <c r="G27" s="27"/>
      <c r="H27" s="27"/>
      <c r="I27" s="27"/>
      <c r="J27" s="27"/>
      <c r="K27" s="27"/>
      <c r="L27" s="27"/>
      <c r="M27" s="28"/>
    </row>
    <row r="28" spans="2:13" x14ac:dyDescent="0.2">
      <c r="B28" s="32" t="s">
        <v>31</v>
      </c>
      <c r="C28" s="33"/>
      <c r="D28" s="27" t="s">
        <v>32</v>
      </c>
      <c r="E28" s="43">
        <v>6121</v>
      </c>
      <c r="F28" s="27" t="s">
        <v>42</v>
      </c>
      <c r="G28" s="35">
        <f>+H28</f>
        <v>0</v>
      </c>
      <c r="H28" s="36">
        <v>0</v>
      </c>
      <c r="I28" s="36">
        <v>419178.48</v>
      </c>
      <c r="J28" s="36">
        <v>419178.48</v>
      </c>
      <c r="K28" s="36">
        <v>419178.48</v>
      </c>
      <c r="L28" s="37">
        <f>IFERROR(K28/H28,0)</f>
        <v>0</v>
      </c>
      <c r="M28" s="38">
        <f>IFERROR(K28/I28,0)</f>
        <v>1</v>
      </c>
    </row>
    <row r="29" spans="2:13" x14ac:dyDescent="0.2">
      <c r="B29" s="32"/>
      <c r="C29" s="33"/>
      <c r="D29" s="27"/>
      <c r="E29" s="43">
        <v>6131</v>
      </c>
      <c r="F29" s="27" t="s">
        <v>43</v>
      </c>
      <c r="G29" s="35">
        <f>+H29</f>
        <v>0</v>
      </c>
      <c r="H29" s="36">
        <v>0</v>
      </c>
      <c r="I29" s="36">
        <v>3091781.48</v>
      </c>
      <c r="J29" s="36">
        <v>3091781.47</v>
      </c>
      <c r="K29" s="36">
        <v>3091781.47</v>
      </c>
      <c r="L29" s="37">
        <f>IFERROR(K29/H29,0)</f>
        <v>0</v>
      </c>
      <c r="M29" s="38">
        <f>IFERROR(K29/I29,0)</f>
        <v>0.99999999676561879</v>
      </c>
    </row>
    <row r="30" spans="2:13" x14ac:dyDescent="0.2">
      <c r="B30" s="32"/>
      <c r="C30" s="33"/>
      <c r="D30" s="27"/>
      <c r="E30" s="43">
        <v>6141</v>
      </c>
      <c r="F30" s="27" t="s">
        <v>44</v>
      </c>
      <c r="G30" s="35">
        <f>+H30</f>
        <v>0</v>
      </c>
      <c r="H30" s="36">
        <v>0</v>
      </c>
      <c r="I30" s="36">
        <v>2555333.88</v>
      </c>
      <c r="J30" s="36">
        <v>2555333.88</v>
      </c>
      <c r="K30" s="36">
        <v>2425527.75</v>
      </c>
      <c r="L30" s="37">
        <f>IFERROR(K30/H30,0)</f>
        <v>0</v>
      </c>
      <c r="M30" s="38">
        <f>IFERROR(K30/I30,0)</f>
        <v>0.94920189059599525</v>
      </c>
    </row>
    <row r="31" spans="2:13" x14ac:dyDescent="0.2">
      <c r="B31" s="32"/>
      <c r="C31" s="33"/>
      <c r="D31" s="27"/>
      <c r="E31" s="43">
        <v>6151</v>
      </c>
      <c r="F31" s="27" t="s">
        <v>45</v>
      </c>
      <c r="G31" s="35">
        <f>+H31</f>
        <v>0</v>
      </c>
      <c r="H31" s="36">
        <v>0</v>
      </c>
      <c r="I31" s="36">
        <v>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 t="s">
        <v>46</v>
      </c>
      <c r="C32" s="33"/>
      <c r="D32" s="27" t="s">
        <v>47</v>
      </c>
      <c r="E32" s="43">
        <v>6141</v>
      </c>
      <c r="F32" s="27" t="s">
        <v>44</v>
      </c>
      <c r="G32" s="35">
        <f>+H32</f>
        <v>16707137.98</v>
      </c>
      <c r="H32" s="36">
        <v>16707137.98</v>
      </c>
      <c r="I32" s="36">
        <v>55348714.210000001</v>
      </c>
      <c r="J32" s="36">
        <v>50852335.130000003</v>
      </c>
      <c r="K32" s="36">
        <v>49744215.579999998</v>
      </c>
      <c r="L32" s="37">
        <f>IFERROR(K32/H32,0)</f>
        <v>2.9774229218402612</v>
      </c>
      <c r="M32" s="38">
        <f>IFERROR(K32/I32,0)</f>
        <v>0.89874202662168756</v>
      </c>
    </row>
    <row r="33" spans="2:13" x14ac:dyDescent="0.2">
      <c r="B33" s="32" t="s">
        <v>48</v>
      </c>
      <c r="C33" s="33"/>
      <c r="D33" s="27" t="s">
        <v>49</v>
      </c>
      <c r="E33" s="43">
        <v>6141</v>
      </c>
      <c r="F33" s="27" t="s">
        <v>44</v>
      </c>
      <c r="G33" s="35">
        <f>+H33</f>
        <v>1501431.6</v>
      </c>
      <c r="H33" s="36">
        <v>1501431.6</v>
      </c>
      <c r="I33" s="36">
        <v>2290014.7400000002</v>
      </c>
      <c r="J33" s="36">
        <v>2289931.0699999998</v>
      </c>
      <c r="K33" s="36">
        <v>1921436.19</v>
      </c>
      <c r="L33" s="37">
        <f>IFERROR(K33/H33,0)</f>
        <v>1.2797360798853572</v>
      </c>
      <c r="M33" s="38">
        <f>IFERROR(K33/I33,0)</f>
        <v>0.83904970410801805</v>
      </c>
    </row>
    <row r="34" spans="2:13" x14ac:dyDescent="0.2">
      <c r="B34" s="32" t="s">
        <v>50</v>
      </c>
      <c r="C34" s="33"/>
      <c r="D34" s="27" t="s">
        <v>51</v>
      </c>
      <c r="E34" s="43">
        <v>6141</v>
      </c>
      <c r="F34" s="27" t="s">
        <v>44</v>
      </c>
      <c r="G34" s="35">
        <f>+H34</f>
        <v>5702000</v>
      </c>
      <c r="H34" s="36">
        <v>5702000</v>
      </c>
      <c r="I34" s="36">
        <v>4198440.33</v>
      </c>
      <c r="J34" s="36">
        <v>3919274.77</v>
      </c>
      <c r="K34" s="36">
        <v>3620793.56</v>
      </c>
      <c r="L34" s="37">
        <f>IFERROR(K34/H34,0)</f>
        <v>0.63500413188354965</v>
      </c>
      <c r="M34" s="38">
        <f>IFERROR(K34/I34,0)</f>
        <v>0.86241396218676281</v>
      </c>
    </row>
    <row r="35" spans="2:13" x14ac:dyDescent="0.2">
      <c r="B35" s="32" t="s">
        <v>52</v>
      </c>
      <c r="C35" s="33"/>
      <c r="D35" s="27" t="s">
        <v>53</v>
      </c>
      <c r="E35" s="43">
        <v>6141</v>
      </c>
      <c r="F35" s="27" t="s">
        <v>44</v>
      </c>
      <c r="G35" s="35">
        <f>+H35</f>
        <v>165340.45000000001</v>
      </c>
      <c r="H35" s="36">
        <v>165340.45000000001</v>
      </c>
      <c r="I35" s="36">
        <v>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 t="s">
        <v>54</v>
      </c>
      <c r="C36" s="33"/>
      <c r="D36" s="27" t="s">
        <v>55</v>
      </c>
      <c r="E36" s="43">
        <v>6141</v>
      </c>
      <c r="F36" s="27" t="s">
        <v>44</v>
      </c>
      <c r="G36" s="35">
        <f>+H36</f>
        <v>1800000</v>
      </c>
      <c r="H36" s="36">
        <v>1800000</v>
      </c>
      <c r="I36" s="36">
        <v>2226130.0499999998</v>
      </c>
      <c r="J36" s="36">
        <v>2226130.0499999998</v>
      </c>
      <c r="K36" s="36">
        <v>1961496.6</v>
      </c>
      <c r="L36" s="37">
        <f>IFERROR(K36/H36,0)</f>
        <v>1.0897203333333334</v>
      </c>
      <c r="M36" s="38">
        <f>IFERROR(K36/I36,0)</f>
        <v>0.88112399363190852</v>
      </c>
    </row>
    <row r="37" spans="2:13" x14ac:dyDescent="0.2">
      <c r="B37" s="32" t="s">
        <v>56</v>
      </c>
      <c r="C37" s="33"/>
      <c r="D37" s="27" t="s">
        <v>57</v>
      </c>
      <c r="E37" s="43">
        <v>6141</v>
      </c>
      <c r="F37" s="27" t="s">
        <v>44</v>
      </c>
      <c r="G37" s="35">
        <f>+H37</f>
        <v>0</v>
      </c>
      <c r="H37" s="36">
        <v>0</v>
      </c>
      <c r="I37" s="36">
        <v>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x14ac:dyDescent="0.2">
      <c r="B38" s="32" t="s">
        <v>58</v>
      </c>
      <c r="C38" s="33"/>
      <c r="D38" s="27" t="s">
        <v>59</v>
      </c>
      <c r="E38" s="43">
        <v>6141</v>
      </c>
      <c r="F38" s="27" t="s">
        <v>44</v>
      </c>
      <c r="G38" s="35">
        <f>+H38</f>
        <v>2050000</v>
      </c>
      <c r="H38" s="36">
        <v>2050000</v>
      </c>
      <c r="I38" s="36">
        <v>5422671.2199999997</v>
      </c>
      <c r="J38" s="36">
        <v>5367929.4800000004</v>
      </c>
      <c r="K38" s="36">
        <v>5219357.68</v>
      </c>
      <c r="L38" s="37">
        <f>IFERROR(K38/H38,0)</f>
        <v>2.5460281365853659</v>
      </c>
      <c r="M38" s="38">
        <f>IFERROR(K38/I38,0)</f>
        <v>0.96250675511173622</v>
      </c>
    </row>
    <row r="39" spans="2:13" x14ac:dyDescent="0.2">
      <c r="B39" s="32" t="s">
        <v>60</v>
      </c>
      <c r="C39" s="33"/>
      <c r="D39" s="27" t="s">
        <v>61</v>
      </c>
      <c r="E39" s="43">
        <v>6141</v>
      </c>
      <c r="F39" s="27" t="s">
        <v>44</v>
      </c>
      <c r="G39" s="35">
        <f>+H39</f>
        <v>7377038.8600000003</v>
      </c>
      <c r="H39" s="36">
        <v>7377038.8600000003</v>
      </c>
      <c r="I39" s="36">
        <v>6480501.6299999999</v>
      </c>
      <c r="J39" s="36">
        <v>5880095.5700000003</v>
      </c>
      <c r="K39" s="36">
        <v>5343524.4800000004</v>
      </c>
      <c r="L39" s="37">
        <f>IFERROR(K39/H39,0)</f>
        <v>0.72434544285428915</v>
      </c>
      <c r="M39" s="38">
        <f>IFERROR(K39/I39,0)</f>
        <v>0.82455414489263856</v>
      </c>
    </row>
    <row r="40" spans="2:13" x14ac:dyDescent="0.2">
      <c r="B40" s="32"/>
      <c r="C40" s="33"/>
      <c r="D40" s="27"/>
      <c r="E40" s="43"/>
      <c r="F40" s="27"/>
      <c r="G40" s="44"/>
      <c r="H40" s="44"/>
      <c r="I40" s="44"/>
      <c r="J40" s="44"/>
      <c r="K40" s="44"/>
      <c r="L40" s="41"/>
      <c r="M40" s="42"/>
    </row>
    <row r="41" spans="2:13" x14ac:dyDescent="0.2">
      <c r="B41" s="47"/>
      <c r="C41" s="48"/>
      <c r="D41" s="49"/>
      <c r="E41" s="50"/>
      <c r="F41" s="49"/>
      <c r="G41" s="49"/>
      <c r="H41" s="49"/>
      <c r="I41" s="49"/>
      <c r="J41" s="49"/>
      <c r="K41" s="49"/>
      <c r="L41" s="49"/>
      <c r="M41" s="51"/>
    </row>
    <row r="42" spans="2:13" x14ac:dyDescent="0.2">
      <c r="B42" s="67" t="s">
        <v>17</v>
      </c>
      <c r="C42" s="68"/>
      <c r="D42" s="68"/>
      <c r="E42" s="68"/>
      <c r="F42" s="68"/>
      <c r="G42" s="7">
        <f>SUM(G28:G39)</f>
        <v>35302948.890000001</v>
      </c>
      <c r="H42" s="7">
        <f>SUM(H28:H39)</f>
        <v>35302948.890000001</v>
      </c>
      <c r="I42" s="7">
        <f>SUM(I28:I39)</f>
        <v>82032766.019999996</v>
      </c>
      <c r="J42" s="7">
        <f>SUM(J28:J39)</f>
        <v>76601989.900000006</v>
      </c>
      <c r="K42" s="7">
        <f>SUM(K28:K39)</f>
        <v>73747311.790000007</v>
      </c>
      <c r="L42" s="8">
        <f>IFERROR(K42/H42,0)</f>
        <v>2.0889844647195988</v>
      </c>
      <c r="M42" s="9">
        <f>IFERROR(K42/I42,0)</f>
        <v>0.89899823409611768</v>
      </c>
    </row>
    <row r="43" spans="2:13" x14ac:dyDescent="0.2">
      <c r="B43" s="4"/>
      <c r="C43" s="5"/>
      <c r="D43" s="2"/>
      <c r="E43" s="6"/>
      <c r="F43" s="2"/>
      <c r="G43" s="2"/>
      <c r="H43" s="2"/>
      <c r="I43" s="2"/>
      <c r="J43" s="2"/>
      <c r="K43" s="2"/>
      <c r="L43" s="2"/>
      <c r="M43" s="3"/>
    </row>
    <row r="44" spans="2:13" x14ac:dyDescent="0.2">
      <c r="B44" s="52" t="s">
        <v>18</v>
      </c>
      <c r="C44" s="53"/>
      <c r="D44" s="53"/>
      <c r="E44" s="53"/>
      <c r="F44" s="53"/>
      <c r="G44" s="10">
        <f>+G23+G42</f>
        <v>35872948.890000001</v>
      </c>
      <c r="H44" s="10">
        <f>+H23+H42</f>
        <v>35872948.890000001</v>
      </c>
      <c r="I44" s="10">
        <f>+I23+I42</f>
        <v>82474938.200000003</v>
      </c>
      <c r="J44" s="10">
        <f>+J23+J42</f>
        <v>77020441.060000002</v>
      </c>
      <c r="K44" s="10">
        <f>+K23+K42</f>
        <v>74165762.950000003</v>
      </c>
      <c r="L44" s="11">
        <f>IFERROR(K44/H44,0)</f>
        <v>2.0674565444123432</v>
      </c>
      <c r="M44" s="12">
        <f>IFERROR(K44/I44,0)</f>
        <v>0.89925211911222747</v>
      </c>
    </row>
    <row r="45" spans="2:13" x14ac:dyDescent="0.2">
      <c r="B45" s="13"/>
      <c r="C45" s="14"/>
      <c r="D45" s="14"/>
      <c r="E45" s="15"/>
      <c r="F45" s="14"/>
      <c r="G45" s="14"/>
      <c r="H45" s="14"/>
      <c r="I45" s="14"/>
      <c r="J45" s="14"/>
      <c r="K45" s="14"/>
      <c r="L45" s="14"/>
      <c r="M45" s="16"/>
    </row>
    <row r="46" spans="2:13" ht="15" x14ac:dyDescent="0.25">
      <c r="B46" s="17" t="s">
        <v>19</v>
      </c>
      <c r="C46" s="17"/>
      <c r="D46" s="18"/>
      <c r="E46" s="19"/>
      <c r="F46" s="18"/>
      <c r="G46" s="18"/>
      <c r="H4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4:F44"/>
    <mergeCell ref="K3:K5"/>
    <mergeCell ref="L3:M3"/>
    <mergeCell ref="L4:L5"/>
    <mergeCell ref="M4:M5"/>
    <mergeCell ref="B6:D6"/>
    <mergeCell ref="J6:K6"/>
    <mergeCell ref="C7:D7"/>
    <mergeCell ref="B23:F23"/>
    <mergeCell ref="B25:D25"/>
    <mergeCell ref="C26:D26"/>
    <mergeCell ref="B42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dcterms:created xsi:type="dcterms:W3CDTF">2020-08-06T19:52:58Z</dcterms:created>
  <dcterms:modified xsi:type="dcterms:W3CDTF">2021-11-08T22:54:39Z</dcterms:modified>
</cp:coreProperties>
</file>